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/dd/yyyy"/>
    <numFmt numFmtId="166" formatCode="&quot;$&quot;#,##0;[Red]-&quot;$&quot;#,##0"/>
    <numFmt numFmtId="167" formatCode="0.0%"/>
    <numFmt numFmtId="168" formatCode="0.00&quot;x&quot;"/>
  </numFmts>
  <fonts count="11">
    <font>
      <name val="Calibri"/>
      <family val="2"/>
      <color theme="1"/>
      <sz val="11"/>
      <scheme val="minor"/>
    </font>
    <font>
      <b val="1"/>
      <color rgb="000B1F3A"/>
      <sz val="20"/>
    </font>
    <font>
      <i val="1"/>
      <color rgb="005B6675"/>
    </font>
    <font>
      <b val="1"/>
      <color rgb="00FFFFFF"/>
    </font>
    <font>
      <b val="1"/>
      <color rgb="001B2430"/>
    </font>
    <font>
      <b val="1"/>
      <color rgb="000B1F3A"/>
      <sz val="16"/>
    </font>
    <font>
      <i val="1"/>
      <color rgb="00555555"/>
    </font>
    <font>
      <b val="1"/>
    </font>
    <font>
      <b val="1"/>
      <color rgb="000B1F3A"/>
      <sz val="18"/>
    </font>
    <font>
      <b val="1"/>
      <color rgb="000B1F3A"/>
    </font>
    <font>
      <b val="1"/>
      <sz val="13"/>
    </font>
  </fonts>
  <fills count="9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13314F"/>
      </patternFill>
    </fill>
    <fill>
      <patternFill patternType="solid">
        <fgColor rgb="00FFFBEA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6" fillId="7" borderId="1" pivotButton="0" quotePrefix="0" xfId="0"/>
    <xf numFmtId="165" fontId="6" fillId="7" borderId="1" pivotButton="0" quotePrefix="0" xfId="0"/>
    <xf numFmtId="166" fontId="6" fillId="7" borderId="1" pivotButton="0" quotePrefix="0" xfId="0"/>
    <xf numFmtId="10" fontId="6" fillId="7" borderId="1" pivotButton="0" quotePrefix="0" xfId="0"/>
    <xf numFmtId="166" fontId="0" fillId="8" borderId="1" pivotButton="0" quotePrefix="0" xfId="0"/>
    <xf numFmtId="167" fontId="0" fillId="8" borderId="1" pivotButton="0" quotePrefix="0" xfId="0"/>
    <xf numFmtId="168" fontId="7" fillId="8" borderId="1" applyAlignment="1" pivotButton="0" quotePrefix="0" xfId="0">
      <alignment horizontal="center"/>
    </xf>
    <xf numFmtId="0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10" fontId="0" fillId="7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1" pivotButton="0" quotePrefix="0" xfId="0"/>
    <xf numFmtId="1" fontId="9" fillId="0" borderId="1" applyAlignment="1" pivotButton="0" quotePrefix="0" xfId="0">
      <alignment horizontal="right"/>
    </xf>
    <xf numFmtId="166" fontId="9" fillId="0" borderId="1" applyAlignment="1" pivotButton="0" quotePrefix="0" xfId="0">
      <alignment horizontal="right"/>
    </xf>
    <xf numFmtId="167" fontId="9" fillId="0" borderId="1" applyAlignment="1" pivotButton="0" quotePrefix="0" xfId="0">
      <alignment horizontal="right"/>
    </xf>
    <xf numFmtId="10" fontId="9" fillId="0" borderId="1" applyAlignment="1" pivotButton="0" quotePrefix="0" xfId="0">
      <alignment horizontal="right"/>
    </xf>
    <xf numFmtId="168" fontId="10" fillId="0" borderId="1" applyAlignment="1" pivotButton="0" quotePrefix="0" xfId="0">
      <alignment horizontal="right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</cellXfs>
  <cellStyles count="1">
    <cellStyle name="Normal" xfId="0" builtinId="0" hidden="0"/>
  </cellStyles>
  <dxfs count="4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Monthly: rent vs. costs vs. cash flow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dLbls>
            <numFmt formatCode="&quot;$&quot;#,##0"/>
            <showLegendKey val="0"/>
            <showVal val="1"/>
            <showCatName val="0"/>
            <showSerName val="0"/>
            <showPercent val="0"/>
          </dLbls>
          <cat>
            <numRef>
              <f>'Dashboard'!$B$13:$B$16</f>
            </numRef>
          </cat>
          <val>
            <numRef>
              <f>'Dashboard'!$C$13:$C$16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 per month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6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9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0" customWidth="1" min="3" max="3"/>
  </cols>
  <sheetData>
    <row r="2">
      <c r="B2" s="1" t="inlineStr">
        <is>
          <t>Rental Portfolio Tracker</t>
        </is>
      </c>
    </row>
    <row r="3">
      <c r="B3" s="2" t="inlineStr">
        <is>
          <t>Free from Banker Breakdown (bankerbreakdown.com). Works in Microsoft Excel and Google Sheets.</t>
        </is>
      </c>
    </row>
    <row r="5">
      <c r="B5" s="3" t="inlineStr">
        <is>
          <t>HOW TO USE</t>
        </is>
      </c>
      <c r="C5" s="4" t="n"/>
    </row>
    <row r="6">
      <c r="B6" s="5" t="inlineStr">
        <is>
          <t>1. Clear the examples</t>
        </is>
      </c>
      <c r="C6" s="6" t="inlineStr">
        <is>
          <t>Rows 4-6 on the Properties tab are EXAMPLE properties with made-up numbers. Type over them or delete their inputs (columns A-J).</t>
        </is>
      </c>
    </row>
    <row r="7">
      <c r="B7" s="5" t="inlineStr">
        <is>
          <t>2. Enter one property per row</t>
        </is>
      </c>
      <c r="C7" s="6" t="inlineStr">
        <is>
          <t>Fill in the light-yellow columns A-J on the Properties tab. Up to 25 properties (rows 4-28).</t>
        </is>
      </c>
    </row>
    <row r="8">
      <c r="B8" s="5" t="inlineStr">
        <is>
          <t>3. Don't type in the gray columns</t>
        </is>
      </c>
      <c r="C8" s="6" t="inlineStr">
        <is>
          <t>Columns K-Q are formulas. They calculate equity, LTV, cash flow, NOI, cap rate, cash-on-cash, and DSCR for you.</t>
        </is>
      </c>
    </row>
    <row r="9">
      <c r="B9" s="5" t="inlineStr">
        <is>
          <t>4. Check the Dashboard</t>
        </is>
      </c>
      <c r="C9" s="6" t="inlineStr">
        <is>
          <t>Portfolio totals, a DSCR health check, and a chart of where your monthly rent goes.</t>
        </is>
      </c>
    </row>
    <row r="10">
      <c r="B10" s="5" t="inlineStr">
        <is>
          <t>5. Update a few times a year</t>
        </is>
      </c>
      <c r="C10" s="6" t="inlineStr">
        <is>
          <t>Refresh values, loan balances, rents, and expenses at least quarterly or before you talk to a lender.</t>
        </is>
      </c>
    </row>
    <row r="11">
      <c r="B11" s="5" t="inlineStr"/>
      <c r="C11" s="6" t="n"/>
    </row>
    <row r="12">
      <c r="B12" s="3" t="inlineStr">
        <is>
          <t>WHAT EACH INPUT MEANS</t>
        </is>
      </c>
      <c r="C12" s="4" t="n"/>
    </row>
    <row r="13">
      <c r="B13" s="5" t="inlineStr">
        <is>
          <t>Property / address</t>
        </is>
      </c>
      <c r="C13" s="6" t="inlineStr">
        <is>
          <t>A name or address you'll recognize.</t>
        </is>
      </c>
    </row>
    <row r="14">
      <c r="B14" s="5" t="inlineStr">
        <is>
          <t>Purchase date / price</t>
        </is>
      </c>
      <c r="C14" s="6" t="inlineStr">
        <is>
          <t>When you bought it and what you paid.</t>
        </is>
      </c>
    </row>
    <row r="15">
      <c r="B15" s="5" t="inlineStr">
        <is>
          <t>Current value (est.)</t>
        </is>
      </c>
      <c r="C15" s="6" t="inlineStr">
        <is>
          <t>Your honest estimate of what it would sell or appraise for today.</t>
        </is>
      </c>
    </row>
    <row r="16">
      <c r="B16" s="5" t="inlineStr">
        <is>
          <t>Loan balance</t>
        </is>
      </c>
      <c r="C16" s="6" t="inlineStr">
        <is>
          <t>What you still owe. Enter 0 if paid off.</t>
        </is>
      </c>
    </row>
    <row r="17">
      <c r="B17" s="5" t="inlineStr">
        <is>
          <t>Interest rate</t>
        </is>
      </c>
      <c r="C17" s="6" t="inlineStr">
        <is>
          <t>The loan's annual rate (for example 7.25%).</t>
        </is>
      </c>
    </row>
    <row r="18">
      <c r="B18" s="5" t="inlineStr">
        <is>
          <t>Monthly P&amp;I payment</t>
        </is>
      </c>
      <c r="C18" s="6" t="inlineStr">
        <is>
          <t>Principal and interest only. Do not include escrowed taxes or insurance here.</t>
        </is>
      </c>
    </row>
    <row r="19">
      <c r="B19" s="5" t="inlineStr">
        <is>
          <t>Monthly rent</t>
        </is>
      </c>
      <c r="C19" s="6" t="inlineStr">
        <is>
          <t>Rent you actually collect per month (all units).</t>
        </is>
      </c>
    </row>
    <row r="20">
      <c r="B20" s="5" t="inlineStr">
        <is>
          <t>Monthly operating expenses</t>
        </is>
      </c>
      <c r="C20" s="6" t="inlineStr">
        <is>
          <t>Taxes, insurance, repairs, management, utilities, HOA, reserves, etc. Everything except the loan payment, as a monthly number.</t>
        </is>
      </c>
    </row>
    <row r="21">
      <c r="B21" s="5" t="inlineStr">
        <is>
          <t>Cash invested</t>
        </is>
      </c>
      <c r="C21" s="6" t="inlineStr">
        <is>
          <t>Your own cash in the deal: down payment + closing costs + rehab.</t>
        </is>
      </c>
    </row>
    <row r="22">
      <c r="B22" s="5" t="inlineStr"/>
      <c r="C22" s="6" t="n"/>
    </row>
    <row r="23">
      <c r="B23" s="3" t="inlineStr">
        <is>
          <t>WHAT THE RESULTS MEAN</t>
        </is>
      </c>
      <c r="C23" s="4" t="n"/>
    </row>
    <row r="24">
      <c r="B24" s="5" t="inlineStr">
        <is>
          <t>Equity</t>
        </is>
      </c>
      <c r="C24" s="6" t="inlineStr">
        <is>
          <t>Current value minus loan balance.</t>
        </is>
      </c>
    </row>
    <row r="25">
      <c r="B25" s="5" t="inlineStr">
        <is>
          <t>LTV (loan-to-value)</t>
        </is>
      </c>
      <c r="C25" s="6" t="inlineStr">
        <is>
          <t>Loan balance divided by value. Lower is safer; many lenders want 75-80% or less.</t>
        </is>
      </c>
    </row>
    <row r="26">
      <c r="B26" s="5" t="inlineStr">
        <is>
          <t>Monthly cash flow</t>
        </is>
      </c>
      <c r="C26" s="6" t="inlineStr">
        <is>
          <t>Rent minus operating expenses minus the loan payment.</t>
        </is>
      </c>
    </row>
    <row r="27">
      <c r="B27" s="5" t="inlineStr">
        <is>
          <t>Annual NOI</t>
        </is>
      </c>
      <c r="C27" s="6" t="inlineStr">
        <is>
          <t>Net operating income: (rent - operating expenses) x 12, before the loan payment.</t>
        </is>
      </c>
    </row>
    <row r="28">
      <c r="B28" s="5" t="inlineStr">
        <is>
          <t>Cap rate</t>
        </is>
      </c>
      <c r="C28" s="6" t="inlineStr">
        <is>
          <t>Annual NOI divided by current value.</t>
        </is>
      </c>
    </row>
    <row r="29">
      <c r="B29" s="5" t="inlineStr">
        <is>
          <t>Cash-on-cash</t>
        </is>
      </c>
      <c r="C29" s="6" t="inlineStr">
        <is>
          <t>Annual cash flow divided by cash invested.</t>
        </is>
      </c>
    </row>
    <row r="30">
      <c r="B30" s="5" t="inlineStr">
        <is>
          <t>DSCR</t>
        </is>
      </c>
      <c r="C30" s="6" t="inlineStr">
        <is>
          <t>Debt service coverage ratio: NOI divided by annual loan payments. Banks commonly want 1.25x or higher.</t>
        </is>
      </c>
    </row>
    <row r="31">
      <c r="B31" s="5" t="inlineStr"/>
      <c r="C31" s="6" t="n"/>
    </row>
    <row r="32">
      <c r="B32" s="3" t="inlineStr">
        <is>
          <t>DSCR COLOR KEY</t>
        </is>
      </c>
      <c r="C32" s="4" t="n"/>
    </row>
    <row r="33">
      <c r="B33" s="7" t="inlineStr">
        <is>
          <t>Green</t>
        </is>
      </c>
      <c r="C33" s="6" t="inlineStr">
        <is>
          <t>1.25x or higher: meets a common bank minimum.</t>
        </is>
      </c>
    </row>
    <row r="34">
      <c r="B34" s="8" t="inlineStr">
        <is>
          <t>Yellow</t>
        </is>
      </c>
      <c r="C34" s="6" t="inlineStr">
        <is>
          <t>1.00x to 1.24x: covers the payment, but thin for most banks.</t>
        </is>
      </c>
    </row>
    <row r="35">
      <c r="B35" s="9" t="inlineStr">
        <is>
          <t>Red</t>
        </is>
      </c>
      <c r="C35" s="6" t="inlineStr">
        <is>
          <t>Below 1.00x: rent does not cover expenses plus the loan payment.</t>
        </is>
      </c>
    </row>
    <row r="36">
      <c r="B36" s="5" t="inlineStr"/>
      <c r="C36" s="6" t="n"/>
    </row>
    <row r="37">
      <c r="B37" s="3" t="inlineStr">
        <is>
          <t>IMPORTANT</t>
        </is>
      </c>
      <c r="C37" s="4" t="n"/>
    </row>
    <row r="38">
      <c r="B38" s="5" t="inlineStr">
        <is>
          <t>Educational estimates only</t>
        </is>
      </c>
      <c r="C38" s="6" t="inlineStr">
        <is>
          <t>Not financial, lending, tax, or investment advice. Results are only as accurate as your inputs. Lenders use their own formulas and appraisals. Verify with a qualified professional. No result is guaranteed.</t>
        </is>
      </c>
    </row>
    <row r="39">
      <c r="B39" s="5" t="inlineStr">
        <is>
          <t>© 2026 Prince Properties LLC d/b/a Banker Breakdown</t>
        </is>
      </c>
      <c r="C39" s="6" t="inlineStr">
        <is>
          <t>For personal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3" customWidth="1" min="2" max="2"/>
    <col width="14" customWidth="1" min="3" max="3"/>
    <col width="15" customWidth="1" min="4" max="4"/>
    <col width="14" customWidth="1" min="5" max="5"/>
    <col width="10" customWidth="1" min="6" max="6"/>
    <col width="14" customWidth="1" min="7" max="7"/>
    <col width="13" customWidth="1" min="8" max="8"/>
    <col width="16" customWidth="1" min="9" max="9"/>
    <col width="14" customWidth="1" min="10" max="10"/>
    <col width="14" customWidth="1" min="11" max="11"/>
    <col width="9" customWidth="1" min="12" max="12"/>
    <col width="14" customWidth="1" min="13" max="13"/>
    <col width="14" customWidth="1" min="14" max="14"/>
    <col width="12" customWidth="1" min="15" max="15"/>
    <col width="12" customWidth="1" min="16" max="16"/>
    <col width="10" customWidth="1" min="17" max="17"/>
  </cols>
  <sheetData>
    <row r="1">
      <c r="A1" s="10" t="inlineStr">
        <is>
          <t>Properties</t>
        </is>
      </c>
    </row>
    <row r="2">
      <c r="A2" s="2" t="inlineStr">
        <is>
          <t>Type in the light-yellow columns (A-J). Gray columns (K-Q) calculate automatically. Rows 4-6 are EXAMPLES with made-up numbers; replace them with your own.</t>
        </is>
      </c>
    </row>
    <row r="3" ht="34" customHeight="1">
      <c r="A3" s="11" t="inlineStr">
        <is>
          <t>Property / address</t>
        </is>
      </c>
      <c r="B3" s="11" t="inlineStr">
        <is>
          <t>Purchase date</t>
        </is>
      </c>
      <c r="C3" s="11" t="inlineStr">
        <is>
          <t>Purchase price</t>
        </is>
      </c>
      <c r="D3" s="11" t="inlineStr">
        <is>
          <t>Current value (est.)</t>
        </is>
      </c>
      <c r="E3" s="11" t="inlineStr">
        <is>
          <t>Loan balance</t>
        </is>
      </c>
      <c r="F3" s="11" t="inlineStr">
        <is>
          <t>Interest rate</t>
        </is>
      </c>
      <c r="G3" s="11" t="inlineStr">
        <is>
          <t>Monthly P&amp;I payment</t>
        </is>
      </c>
      <c r="H3" s="11" t="inlineStr">
        <is>
          <t>Monthly rent</t>
        </is>
      </c>
      <c r="I3" s="11" t="inlineStr">
        <is>
          <t>Monthly operating expenses</t>
        </is>
      </c>
      <c r="J3" s="11" t="inlineStr">
        <is>
          <t>Cash invested</t>
        </is>
      </c>
      <c r="K3" s="12" t="inlineStr">
        <is>
          <t>Equity</t>
        </is>
      </c>
      <c r="L3" s="12" t="inlineStr">
        <is>
          <t>LTV</t>
        </is>
      </c>
      <c r="M3" s="12" t="inlineStr">
        <is>
          <t>Monthly cash flow</t>
        </is>
      </c>
      <c r="N3" s="12" t="inlineStr">
        <is>
          <t>Annual NOI</t>
        </is>
      </c>
      <c r="O3" s="12" t="inlineStr">
        <is>
          <t>Cap rate (on value)</t>
        </is>
      </c>
      <c r="P3" s="12" t="inlineStr">
        <is>
          <t>Cash-on-cash</t>
        </is>
      </c>
      <c r="Q3" s="12" t="inlineStr">
        <is>
          <t>DSCR</t>
        </is>
      </c>
    </row>
    <row r="4">
      <c r="A4" s="13" t="inlineStr">
        <is>
          <t>EXAMPLE - 101 Sample St (single-family)</t>
        </is>
      </c>
      <c r="B4" s="14" t="n">
        <v>44348</v>
      </c>
      <c r="C4" s="15" t="n">
        <v>120000</v>
      </c>
      <c r="D4" s="15" t="n">
        <v>155000</v>
      </c>
      <c r="E4" s="15" t="n">
        <v>88000</v>
      </c>
      <c r="F4" s="16" t="n">
        <v>0.0425</v>
      </c>
      <c r="G4" s="15" t="n">
        <v>433</v>
      </c>
      <c r="H4" s="15" t="n">
        <v>1350</v>
      </c>
      <c r="I4" s="15" t="n">
        <v>420</v>
      </c>
      <c r="J4" s="15" t="n">
        <v>34000</v>
      </c>
      <c r="K4" s="17">
        <f>IF(A4="","",N(D4)-N(E4))</f>
        <v/>
      </c>
      <c r="L4" s="18">
        <f>IF(AND(A4&lt;&gt;"",N(D4)&gt;0),N(E4)/D4,"")</f>
        <v/>
      </c>
      <c r="M4" s="17">
        <f>IF(A4="","",N(H4)-N(I4)-N(G4))</f>
        <v/>
      </c>
      <c r="N4" s="17">
        <f>IF(A4="","",(N(H4)-N(I4))*12)</f>
        <v/>
      </c>
      <c r="O4" s="18">
        <f>IF(AND(A4&lt;&gt;"",N(D4)&gt;0),N4/D4,"")</f>
        <v/>
      </c>
      <c r="P4" s="18">
        <f>IF(AND(A4&lt;&gt;"",N(J4)&gt;0),M4*12/J4,"")</f>
        <v/>
      </c>
      <c r="Q4" s="19">
        <f>IF(A4="","",IF(N(G4)&gt;0,N4/(G4*12),"No debt"))</f>
        <v/>
      </c>
    </row>
    <row r="5">
      <c r="A5" s="13" t="inlineStr">
        <is>
          <t>EXAMPLE - 202 Demo Ave (duplex)</t>
        </is>
      </c>
      <c r="B5" s="14" t="n">
        <v>45000</v>
      </c>
      <c r="C5" s="15" t="n">
        <v>210000</v>
      </c>
      <c r="D5" s="15" t="n">
        <v>225000</v>
      </c>
      <c r="E5" s="15" t="n">
        <v>165000</v>
      </c>
      <c r="F5" s="16" t="n">
        <v>0.07000000000000001</v>
      </c>
      <c r="G5" s="15" t="n">
        <v>1098</v>
      </c>
      <c r="H5" s="15" t="n">
        <v>1900</v>
      </c>
      <c r="I5" s="15" t="n">
        <v>610</v>
      </c>
      <c r="J5" s="15" t="n">
        <v>52000</v>
      </c>
      <c r="K5" s="17">
        <f>IF(A5="","",N(D5)-N(E5))</f>
        <v/>
      </c>
      <c r="L5" s="18">
        <f>IF(AND(A5&lt;&gt;"",N(D5)&gt;0),N(E5)/D5,"")</f>
        <v/>
      </c>
      <c r="M5" s="17">
        <f>IF(A5="","",N(H5)-N(I5)-N(G5))</f>
        <v/>
      </c>
      <c r="N5" s="17">
        <f>IF(A5="","",(N(H5)-N(I5))*12)</f>
        <v/>
      </c>
      <c r="O5" s="18">
        <f>IF(AND(A5&lt;&gt;"",N(D5)&gt;0),N5/D5,"")</f>
        <v/>
      </c>
      <c r="P5" s="18">
        <f>IF(AND(A5&lt;&gt;"",N(J5)&gt;0),M5*12/J5,"")</f>
        <v/>
      </c>
      <c r="Q5" s="19">
        <f>IF(A5="","",IF(N(G5)&gt;0,N5/(G5*12),"No debt"))</f>
        <v/>
      </c>
    </row>
    <row r="6">
      <c r="A6" s="13" t="inlineStr">
        <is>
          <t>EXAMPLE - 303 Placeholder Rd (single-family)</t>
        </is>
      </c>
      <c r="B6" s="14" t="n">
        <v>45545</v>
      </c>
      <c r="C6" s="15" t="n">
        <v>165000</v>
      </c>
      <c r="D6" s="15" t="n">
        <v>170000</v>
      </c>
      <c r="E6" s="15" t="n">
        <v>128000</v>
      </c>
      <c r="F6" s="16" t="n">
        <v>0.0775</v>
      </c>
      <c r="G6" s="15" t="n">
        <v>917</v>
      </c>
      <c r="H6" s="15" t="n">
        <v>1400</v>
      </c>
      <c r="I6" s="15" t="n">
        <v>520</v>
      </c>
      <c r="J6" s="15" t="n">
        <v>44000</v>
      </c>
      <c r="K6" s="17">
        <f>IF(A6="","",N(D6)-N(E6))</f>
        <v/>
      </c>
      <c r="L6" s="18">
        <f>IF(AND(A6&lt;&gt;"",N(D6)&gt;0),N(E6)/D6,"")</f>
        <v/>
      </c>
      <c r="M6" s="17">
        <f>IF(A6="","",N(H6)-N(I6)-N(G6))</f>
        <v/>
      </c>
      <c r="N6" s="17">
        <f>IF(A6="","",(N(H6)-N(I6))*12)</f>
        <v/>
      </c>
      <c r="O6" s="18">
        <f>IF(AND(A6&lt;&gt;"",N(D6)&gt;0),N6/D6,"")</f>
        <v/>
      </c>
      <c r="P6" s="18">
        <f>IF(AND(A6&lt;&gt;"",N(J6)&gt;0),M6*12/J6,"")</f>
        <v/>
      </c>
      <c r="Q6" s="19">
        <f>IF(A6="","",IF(N(G6)&gt;0,N6/(G6*12),"No debt"))</f>
        <v/>
      </c>
    </row>
    <row r="7">
      <c r="A7" s="20" t="n"/>
      <c r="B7" s="21" t="n"/>
      <c r="C7" s="22" t="n"/>
      <c r="D7" s="22" t="n"/>
      <c r="E7" s="22" t="n"/>
      <c r="F7" s="23" t="n"/>
      <c r="G7" s="22" t="n"/>
      <c r="H7" s="22" t="n"/>
      <c r="I7" s="22" t="n"/>
      <c r="J7" s="22" t="n"/>
      <c r="K7" s="17">
        <f>IF(A7="","",N(D7)-N(E7))</f>
        <v/>
      </c>
      <c r="L7" s="18">
        <f>IF(AND(A7&lt;&gt;"",N(D7)&gt;0),N(E7)/D7,"")</f>
        <v/>
      </c>
      <c r="M7" s="17">
        <f>IF(A7="","",N(H7)-N(I7)-N(G7))</f>
        <v/>
      </c>
      <c r="N7" s="17">
        <f>IF(A7="","",(N(H7)-N(I7))*12)</f>
        <v/>
      </c>
      <c r="O7" s="18">
        <f>IF(AND(A7&lt;&gt;"",N(D7)&gt;0),N7/D7,"")</f>
        <v/>
      </c>
      <c r="P7" s="18">
        <f>IF(AND(A7&lt;&gt;"",N(J7)&gt;0),M7*12/J7,"")</f>
        <v/>
      </c>
      <c r="Q7" s="19">
        <f>IF(A7="","",IF(N(G7)&gt;0,N7/(G7*12),"No debt"))</f>
        <v/>
      </c>
    </row>
    <row r="8">
      <c r="A8" s="20" t="n"/>
      <c r="B8" s="21" t="n"/>
      <c r="C8" s="22" t="n"/>
      <c r="D8" s="22" t="n"/>
      <c r="E8" s="22" t="n"/>
      <c r="F8" s="23" t="n"/>
      <c r="G8" s="22" t="n"/>
      <c r="H8" s="22" t="n"/>
      <c r="I8" s="22" t="n"/>
      <c r="J8" s="22" t="n"/>
      <c r="K8" s="17">
        <f>IF(A8="","",N(D8)-N(E8))</f>
        <v/>
      </c>
      <c r="L8" s="18">
        <f>IF(AND(A8&lt;&gt;"",N(D8)&gt;0),N(E8)/D8,"")</f>
        <v/>
      </c>
      <c r="M8" s="17">
        <f>IF(A8="","",N(H8)-N(I8)-N(G8))</f>
        <v/>
      </c>
      <c r="N8" s="17">
        <f>IF(A8="","",(N(H8)-N(I8))*12)</f>
        <v/>
      </c>
      <c r="O8" s="18">
        <f>IF(AND(A8&lt;&gt;"",N(D8)&gt;0),N8/D8,"")</f>
        <v/>
      </c>
      <c r="P8" s="18">
        <f>IF(AND(A8&lt;&gt;"",N(J8)&gt;0),M8*12/J8,"")</f>
        <v/>
      </c>
      <c r="Q8" s="19">
        <f>IF(A8="","",IF(N(G8)&gt;0,N8/(G8*12),"No debt"))</f>
        <v/>
      </c>
    </row>
    <row r="9">
      <c r="A9" s="20" t="n"/>
      <c r="B9" s="21" t="n"/>
      <c r="C9" s="22" t="n"/>
      <c r="D9" s="22" t="n"/>
      <c r="E9" s="22" t="n"/>
      <c r="F9" s="23" t="n"/>
      <c r="G9" s="22" t="n"/>
      <c r="H9" s="22" t="n"/>
      <c r="I9" s="22" t="n"/>
      <c r="J9" s="22" t="n"/>
      <c r="K9" s="17">
        <f>IF(A9="","",N(D9)-N(E9))</f>
        <v/>
      </c>
      <c r="L9" s="18">
        <f>IF(AND(A9&lt;&gt;"",N(D9)&gt;0),N(E9)/D9,"")</f>
        <v/>
      </c>
      <c r="M9" s="17">
        <f>IF(A9="","",N(H9)-N(I9)-N(G9))</f>
        <v/>
      </c>
      <c r="N9" s="17">
        <f>IF(A9="","",(N(H9)-N(I9))*12)</f>
        <v/>
      </c>
      <c r="O9" s="18">
        <f>IF(AND(A9&lt;&gt;"",N(D9)&gt;0),N9/D9,"")</f>
        <v/>
      </c>
      <c r="P9" s="18">
        <f>IF(AND(A9&lt;&gt;"",N(J9)&gt;0),M9*12/J9,"")</f>
        <v/>
      </c>
      <c r="Q9" s="19">
        <f>IF(A9="","",IF(N(G9)&gt;0,N9/(G9*12),"No debt"))</f>
        <v/>
      </c>
    </row>
    <row r="10">
      <c r="A10" s="20" t="n"/>
      <c r="B10" s="21" t="n"/>
      <c r="C10" s="22" t="n"/>
      <c r="D10" s="22" t="n"/>
      <c r="E10" s="22" t="n"/>
      <c r="F10" s="23" t="n"/>
      <c r="G10" s="22" t="n"/>
      <c r="H10" s="22" t="n"/>
      <c r="I10" s="22" t="n"/>
      <c r="J10" s="22" t="n"/>
      <c r="K10" s="17">
        <f>IF(A10="","",N(D10)-N(E10))</f>
        <v/>
      </c>
      <c r="L10" s="18">
        <f>IF(AND(A10&lt;&gt;"",N(D10)&gt;0),N(E10)/D10,"")</f>
        <v/>
      </c>
      <c r="M10" s="17">
        <f>IF(A10="","",N(H10)-N(I10)-N(G10))</f>
        <v/>
      </c>
      <c r="N10" s="17">
        <f>IF(A10="","",(N(H10)-N(I10))*12)</f>
        <v/>
      </c>
      <c r="O10" s="18">
        <f>IF(AND(A10&lt;&gt;"",N(D10)&gt;0),N10/D10,"")</f>
        <v/>
      </c>
      <c r="P10" s="18">
        <f>IF(AND(A10&lt;&gt;"",N(J10)&gt;0),M10*12/J10,"")</f>
        <v/>
      </c>
      <c r="Q10" s="19">
        <f>IF(A10="","",IF(N(G10)&gt;0,N10/(G10*12),"No debt"))</f>
        <v/>
      </c>
    </row>
    <row r="11">
      <c r="A11" s="20" t="n"/>
      <c r="B11" s="21" t="n"/>
      <c r="C11" s="22" t="n"/>
      <c r="D11" s="22" t="n"/>
      <c r="E11" s="22" t="n"/>
      <c r="F11" s="23" t="n"/>
      <c r="G11" s="22" t="n"/>
      <c r="H11" s="22" t="n"/>
      <c r="I11" s="22" t="n"/>
      <c r="J11" s="22" t="n"/>
      <c r="K11" s="17">
        <f>IF(A11="","",N(D11)-N(E11))</f>
        <v/>
      </c>
      <c r="L11" s="18">
        <f>IF(AND(A11&lt;&gt;"",N(D11)&gt;0),N(E11)/D11,"")</f>
        <v/>
      </c>
      <c r="M11" s="17">
        <f>IF(A11="","",N(H11)-N(I11)-N(G11))</f>
        <v/>
      </c>
      <c r="N11" s="17">
        <f>IF(A11="","",(N(H11)-N(I11))*12)</f>
        <v/>
      </c>
      <c r="O11" s="18">
        <f>IF(AND(A11&lt;&gt;"",N(D11)&gt;0),N11/D11,"")</f>
        <v/>
      </c>
      <c r="P11" s="18">
        <f>IF(AND(A11&lt;&gt;"",N(J11)&gt;0),M11*12/J11,"")</f>
        <v/>
      </c>
      <c r="Q11" s="19">
        <f>IF(A11="","",IF(N(G11)&gt;0,N11/(G11*12),"No debt"))</f>
        <v/>
      </c>
    </row>
    <row r="12">
      <c r="A12" s="20" t="n"/>
      <c r="B12" s="21" t="n"/>
      <c r="C12" s="22" t="n"/>
      <c r="D12" s="22" t="n"/>
      <c r="E12" s="22" t="n"/>
      <c r="F12" s="23" t="n"/>
      <c r="G12" s="22" t="n"/>
      <c r="H12" s="22" t="n"/>
      <c r="I12" s="22" t="n"/>
      <c r="J12" s="22" t="n"/>
      <c r="K12" s="17">
        <f>IF(A12="","",N(D12)-N(E12))</f>
        <v/>
      </c>
      <c r="L12" s="18">
        <f>IF(AND(A12&lt;&gt;"",N(D12)&gt;0),N(E12)/D12,"")</f>
        <v/>
      </c>
      <c r="M12" s="17">
        <f>IF(A12="","",N(H12)-N(I12)-N(G12))</f>
        <v/>
      </c>
      <c r="N12" s="17">
        <f>IF(A12="","",(N(H12)-N(I12))*12)</f>
        <v/>
      </c>
      <c r="O12" s="18">
        <f>IF(AND(A12&lt;&gt;"",N(D12)&gt;0),N12/D12,"")</f>
        <v/>
      </c>
      <c r="P12" s="18">
        <f>IF(AND(A12&lt;&gt;"",N(J12)&gt;0),M12*12/J12,"")</f>
        <v/>
      </c>
      <c r="Q12" s="19">
        <f>IF(A12="","",IF(N(G12)&gt;0,N12/(G12*12),"No debt"))</f>
        <v/>
      </c>
    </row>
    <row r="13">
      <c r="A13" s="20" t="n"/>
      <c r="B13" s="21" t="n"/>
      <c r="C13" s="22" t="n"/>
      <c r="D13" s="22" t="n"/>
      <c r="E13" s="22" t="n"/>
      <c r="F13" s="23" t="n"/>
      <c r="G13" s="22" t="n"/>
      <c r="H13" s="22" t="n"/>
      <c r="I13" s="22" t="n"/>
      <c r="J13" s="22" t="n"/>
      <c r="K13" s="17">
        <f>IF(A13="","",N(D13)-N(E13))</f>
        <v/>
      </c>
      <c r="L13" s="18">
        <f>IF(AND(A13&lt;&gt;"",N(D13)&gt;0),N(E13)/D13,"")</f>
        <v/>
      </c>
      <c r="M13" s="17">
        <f>IF(A13="","",N(H13)-N(I13)-N(G13))</f>
        <v/>
      </c>
      <c r="N13" s="17">
        <f>IF(A13="","",(N(H13)-N(I13))*12)</f>
        <v/>
      </c>
      <c r="O13" s="18">
        <f>IF(AND(A13&lt;&gt;"",N(D13)&gt;0),N13/D13,"")</f>
        <v/>
      </c>
      <c r="P13" s="18">
        <f>IF(AND(A13&lt;&gt;"",N(J13)&gt;0),M13*12/J13,"")</f>
        <v/>
      </c>
      <c r="Q13" s="19">
        <f>IF(A13="","",IF(N(G13)&gt;0,N13/(G13*12),"No debt"))</f>
        <v/>
      </c>
    </row>
    <row r="14">
      <c r="A14" s="20" t="n"/>
      <c r="B14" s="21" t="n"/>
      <c r="C14" s="22" t="n"/>
      <c r="D14" s="22" t="n"/>
      <c r="E14" s="22" t="n"/>
      <c r="F14" s="23" t="n"/>
      <c r="G14" s="22" t="n"/>
      <c r="H14" s="22" t="n"/>
      <c r="I14" s="22" t="n"/>
      <c r="J14" s="22" t="n"/>
      <c r="K14" s="17">
        <f>IF(A14="","",N(D14)-N(E14))</f>
        <v/>
      </c>
      <c r="L14" s="18">
        <f>IF(AND(A14&lt;&gt;"",N(D14)&gt;0),N(E14)/D14,"")</f>
        <v/>
      </c>
      <c r="M14" s="17">
        <f>IF(A14="","",N(H14)-N(I14)-N(G14))</f>
        <v/>
      </c>
      <c r="N14" s="17">
        <f>IF(A14="","",(N(H14)-N(I14))*12)</f>
        <v/>
      </c>
      <c r="O14" s="18">
        <f>IF(AND(A14&lt;&gt;"",N(D14)&gt;0),N14/D14,"")</f>
        <v/>
      </c>
      <c r="P14" s="18">
        <f>IF(AND(A14&lt;&gt;"",N(J14)&gt;0),M14*12/J14,"")</f>
        <v/>
      </c>
      <c r="Q14" s="19">
        <f>IF(A14="","",IF(N(G14)&gt;0,N14/(G14*12),"No debt"))</f>
        <v/>
      </c>
    </row>
    <row r="15">
      <c r="A15" s="20" t="n"/>
      <c r="B15" s="21" t="n"/>
      <c r="C15" s="22" t="n"/>
      <c r="D15" s="22" t="n"/>
      <c r="E15" s="22" t="n"/>
      <c r="F15" s="23" t="n"/>
      <c r="G15" s="22" t="n"/>
      <c r="H15" s="22" t="n"/>
      <c r="I15" s="22" t="n"/>
      <c r="J15" s="22" t="n"/>
      <c r="K15" s="17">
        <f>IF(A15="","",N(D15)-N(E15))</f>
        <v/>
      </c>
      <c r="L15" s="18">
        <f>IF(AND(A15&lt;&gt;"",N(D15)&gt;0),N(E15)/D15,"")</f>
        <v/>
      </c>
      <c r="M15" s="17">
        <f>IF(A15="","",N(H15)-N(I15)-N(G15))</f>
        <v/>
      </c>
      <c r="N15" s="17">
        <f>IF(A15="","",(N(H15)-N(I15))*12)</f>
        <v/>
      </c>
      <c r="O15" s="18">
        <f>IF(AND(A15&lt;&gt;"",N(D15)&gt;0),N15/D15,"")</f>
        <v/>
      </c>
      <c r="P15" s="18">
        <f>IF(AND(A15&lt;&gt;"",N(J15)&gt;0),M15*12/J15,"")</f>
        <v/>
      </c>
      <c r="Q15" s="19">
        <f>IF(A15="","",IF(N(G15)&gt;0,N15/(G15*12),"No debt"))</f>
        <v/>
      </c>
    </row>
    <row r="16">
      <c r="A16" s="20" t="n"/>
      <c r="B16" s="21" t="n"/>
      <c r="C16" s="22" t="n"/>
      <c r="D16" s="22" t="n"/>
      <c r="E16" s="22" t="n"/>
      <c r="F16" s="23" t="n"/>
      <c r="G16" s="22" t="n"/>
      <c r="H16" s="22" t="n"/>
      <c r="I16" s="22" t="n"/>
      <c r="J16" s="22" t="n"/>
      <c r="K16" s="17">
        <f>IF(A16="","",N(D16)-N(E16))</f>
        <v/>
      </c>
      <c r="L16" s="18">
        <f>IF(AND(A16&lt;&gt;"",N(D16)&gt;0),N(E16)/D16,"")</f>
        <v/>
      </c>
      <c r="M16" s="17">
        <f>IF(A16="","",N(H16)-N(I16)-N(G16))</f>
        <v/>
      </c>
      <c r="N16" s="17">
        <f>IF(A16="","",(N(H16)-N(I16))*12)</f>
        <v/>
      </c>
      <c r="O16" s="18">
        <f>IF(AND(A16&lt;&gt;"",N(D16)&gt;0),N16/D16,"")</f>
        <v/>
      </c>
      <c r="P16" s="18">
        <f>IF(AND(A16&lt;&gt;"",N(J16)&gt;0),M16*12/J16,"")</f>
        <v/>
      </c>
      <c r="Q16" s="19">
        <f>IF(A16="","",IF(N(G16)&gt;0,N16/(G16*12),"No debt"))</f>
        <v/>
      </c>
    </row>
    <row r="17">
      <c r="A17" s="20" t="n"/>
      <c r="B17" s="21" t="n"/>
      <c r="C17" s="22" t="n"/>
      <c r="D17" s="22" t="n"/>
      <c r="E17" s="22" t="n"/>
      <c r="F17" s="23" t="n"/>
      <c r="G17" s="22" t="n"/>
      <c r="H17" s="22" t="n"/>
      <c r="I17" s="22" t="n"/>
      <c r="J17" s="22" t="n"/>
      <c r="K17" s="17">
        <f>IF(A17="","",N(D17)-N(E17))</f>
        <v/>
      </c>
      <c r="L17" s="18">
        <f>IF(AND(A17&lt;&gt;"",N(D17)&gt;0),N(E17)/D17,"")</f>
        <v/>
      </c>
      <c r="M17" s="17">
        <f>IF(A17="","",N(H17)-N(I17)-N(G17))</f>
        <v/>
      </c>
      <c r="N17" s="17">
        <f>IF(A17="","",(N(H17)-N(I17))*12)</f>
        <v/>
      </c>
      <c r="O17" s="18">
        <f>IF(AND(A17&lt;&gt;"",N(D17)&gt;0),N17/D17,"")</f>
        <v/>
      </c>
      <c r="P17" s="18">
        <f>IF(AND(A17&lt;&gt;"",N(J17)&gt;0),M17*12/J17,"")</f>
        <v/>
      </c>
      <c r="Q17" s="19">
        <f>IF(A17="","",IF(N(G17)&gt;0,N17/(G17*12),"No debt"))</f>
        <v/>
      </c>
    </row>
    <row r="18">
      <c r="A18" s="20" t="n"/>
      <c r="B18" s="21" t="n"/>
      <c r="C18" s="22" t="n"/>
      <c r="D18" s="22" t="n"/>
      <c r="E18" s="22" t="n"/>
      <c r="F18" s="23" t="n"/>
      <c r="G18" s="22" t="n"/>
      <c r="H18" s="22" t="n"/>
      <c r="I18" s="22" t="n"/>
      <c r="J18" s="22" t="n"/>
      <c r="K18" s="17">
        <f>IF(A18="","",N(D18)-N(E18))</f>
        <v/>
      </c>
      <c r="L18" s="18">
        <f>IF(AND(A18&lt;&gt;"",N(D18)&gt;0),N(E18)/D18,"")</f>
        <v/>
      </c>
      <c r="M18" s="17">
        <f>IF(A18="","",N(H18)-N(I18)-N(G18))</f>
        <v/>
      </c>
      <c r="N18" s="17">
        <f>IF(A18="","",(N(H18)-N(I18))*12)</f>
        <v/>
      </c>
      <c r="O18" s="18">
        <f>IF(AND(A18&lt;&gt;"",N(D18)&gt;0),N18/D18,"")</f>
        <v/>
      </c>
      <c r="P18" s="18">
        <f>IF(AND(A18&lt;&gt;"",N(J18)&gt;0),M18*12/J18,"")</f>
        <v/>
      </c>
      <c r="Q18" s="19">
        <f>IF(A18="","",IF(N(G18)&gt;0,N18/(G18*12),"No debt"))</f>
        <v/>
      </c>
    </row>
    <row r="19">
      <c r="A19" s="20" t="n"/>
      <c r="B19" s="21" t="n"/>
      <c r="C19" s="22" t="n"/>
      <c r="D19" s="22" t="n"/>
      <c r="E19" s="22" t="n"/>
      <c r="F19" s="23" t="n"/>
      <c r="G19" s="22" t="n"/>
      <c r="H19" s="22" t="n"/>
      <c r="I19" s="22" t="n"/>
      <c r="J19" s="22" t="n"/>
      <c r="K19" s="17">
        <f>IF(A19="","",N(D19)-N(E19))</f>
        <v/>
      </c>
      <c r="L19" s="18">
        <f>IF(AND(A19&lt;&gt;"",N(D19)&gt;0),N(E19)/D19,"")</f>
        <v/>
      </c>
      <c r="M19" s="17">
        <f>IF(A19="","",N(H19)-N(I19)-N(G19))</f>
        <v/>
      </c>
      <c r="N19" s="17">
        <f>IF(A19="","",(N(H19)-N(I19))*12)</f>
        <v/>
      </c>
      <c r="O19" s="18">
        <f>IF(AND(A19&lt;&gt;"",N(D19)&gt;0),N19/D19,"")</f>
        <v/>
      </c>
      <c r="P19" s="18">
        <f>IF(AND(A19&lt;&gt;"",N(J19)&gt;0),M19*12/J19,"")</f>
        <v/>
      </c>
      <c r="Q19" s="19">
        <f>IF(A19="","",IF(N(G19)&gt;0,N19/(G19*12),"No debt"))</f>
        <v/>
      </c>
    </row>
    <row r="20">
      <c r="A20" s="20" t="n"/>
      <c r="B20" s="21" t="n"/>
      <c r="C20" s="22" t="n"/>
      <c r="D20" s="22" t="n"/>
      <c r="E20" s="22" t="n"/>
      <c r="F20" s="23" t="n"/>
      <c r="G20" s="22" t="n"/>
      <c r="H20" s="22" t="n"/>
      <c r="I20" s="22" t="n"/>
      <c r="J20" s="22" t="n"/>
      <c r="K20" s="17">
        <f>IF(A20="","",N(D20)-N(E20))</f>
        <v/>
      </c>
      <c r="L20" s="18">
        <f>IF(AND(A20&lt;&gt;"",N(D20)&gt;0),N(E20)/D20,"")</f>
        <v/>
      </c>
      <c r="M20" s="17">
        <f>IF(A20="","",N(H20)-N(I20)-N(G20))</f>
        <v/>
      </c>
      <c r="N20" s="17">
        <f>IF(A20="","",(N(H20)-N(I20))*12)</f>
        <v/>
      </c>
      <c r="O20" s="18">
        <f>IF(AND(A20&lt;&gt;"",N(D20)&gt;0),N20/D20,"")</f>
        <v/>
      </c>
      <c r="P20" s="18">
        <f>IF(AND(A20&lt;&gt;"",N(J20)&gt;0),M20*12/J20,"")</f>
        <v/>
      </c>
      <c r="Q20" s="19">
        <f>IF(A20="","",IF(N(G20)&gt;0,N20/(G20*12),"No debt"))</f>
        <v/>
      </c>
    </row>
    <row r="21">
      <c r="A21" s="20" t="n"/>
      <c r="B21" s="21" t="n"/>
      <c r="C21" s="22" t="n"/>
      <c r="D21" s="22" t="n"/>
      <c r="E21" s="22" t="n"/>
      <c r="F21" s="23" t="n"/>
      <c r="G21" s="22" t="n"/>
      <c r="H21" s="22" t="n"/>
      <c r="I21" s="22" t="n"/>
      <c r="J21" s="22" t="n"/>
      <c r="K21" s="17">
        <f>IF(A21="","",N(D21)-N(E21))</f>
        <v/>
      </c>
      <c r="L21" s="18">
        <f>IF(AND(A21&lt;&gt;"",N(D21)&gt;0),N(E21)/D21,"")</f>
        <v/>
      </c>
      <c r="M21" s="17">
        <f>IF(A21="","",N(H21)-N(I21)-N(G21))</f>
        <v/>
      </c>
      <c r="N21" s="17">
        <f>IF(A21="","",(N(H21)-N(I21))*12)</f>
        <v/>
      </c>
      <c r="O21" s="18">
        <f>IF(AND(A21&lt;&gt;"",N(D21)&gt;0),N21/D21,"")</f>
        <v/>
      </c>
      <c r="P21" s="18">
        <f>IF(AND(A21&lt;&gt;"",N(J21)&gt;0),M21*12/J21,"")</f>
        <v/>
      </c>
      <c r="Q21" s="19">
        <f>IF(A21="","",IF(N(G21)&gt;0,N21/(G21*12),"No debt"))</f>
        <v/>
      </c>
    </row>
    <row r="22">
      <c r="A22" s="20" t="n"/>
      <c r="B22" s="21" t="n"/>
      <c r="C22" s="22" t="n"/>
      <c r="D22" s="22" t="n"/>
      <c r="E22" s="22" t="n"/>
      <c r="F22" s="23" t="n"/>
      <c r="G22" s="22" t="n"/>
      <c r="H22" s="22" t="n"/>
      <c r="I22" s="22" t="n"/>
      <c r="J22" s="22" t="n"/>
      <c r="K22" s="17">
        <f>IF(A22="","",N(D22)-N(E22))</f>
        <v/>
      </c>
      <c r="L22" s="18">
        <f>IF(AND(A22&lt;&gt;"",N(D22)&gt;0),N(E22)/D22,"")</f>
        <v/>
      </c>
      <c r="M22" s="17">
        <f>IF(A22="","",N(H22)-N(I22)-N(G22))</f>
        <v/>
      </c>
      <c r="N22" s="17">
        <f>IF(A22="","",(N(H22)-N(I22))*12)</f>
        <v/>
      </c>
      <c r="O22" s="18">
        <f>IF(AND(A22&lt;&gt;"",N(D22)&gt;0),N22/D22,"")</f>
        <v/>
      </c>
      <c r="P22" s="18">
        <f>IF(AND(A22&lt;&gt;"",N(J22)&gt;0),M22*12/J22,"")</f>
        <v/>
      </c>
      <c r="Q22" s="19">
        <f>IF(A22="","",IF(N(G22)&gt;0,N22/(G22*12),"No debt"))</f>
        <v/>
      </c>
    </row>
    <row r="23">
      <c r="A23" s="20" t="n"/>
      <c r="B23" s="21" t="n"/>
      <c r="C23" s="22" t="n"/>
      <c r="D23" s="22" t="n"/>
      <c r="E23" s="22" t="n"/>
      <c r="F23" s="23" t="n"/>
      <c r="G23" s="22" t="n"/>
      <c r="H23" s="22" t="n"/>
      <c r="I23" s="22" t="n"/>
      <c r="J23" s="22" t="n"/>
      <c r="K23" s="17">
        <f>IF(A23="","",N(D23)-N(E23))</f>
        <v/>
      </c>
      <c r="L23" s="18">
        <f>IF(AND(A23&lt;&gt;"",N(D23)&gt;0),N(E23)/D23,"")</f>
        <v/>
      </c>
      <c r="M23" s="17">
        <f>IF(A23="","",N(H23)-N(I23)-N(G23))</f>
        <v/>
      </c>
      <c r="N23" s="17">
        <f>IF(A23="","",(N(H23)-N(I23))*12)</f>
        <v/>
      </c>
      <c r="O23" s="18">
        <f>IF(AND(A23&lt;&gt;"",N(D23)&gt;0),N23/D23,"")</f>
        <v/>
      </c>
      <c r="P23" s="18">
        <f>IF(AND(A23&lt;&gt;"",N(J23)&gt;0),M23*12/J23,"")</f>
        <v/>
      </c>
      <c r="Q23" s="19">
        <f>IF(A23="","",IF(N(G23)&gt;0,N23/(G23*12),"No debt"))</f>
        <v/>
      </c>
    </row>
    <row r="24">
      <c r="A24" s="20" t="n"/>
      <c r="B24" s="21" t="n"/>
      <c r="C24" s="22" t="n"/>
      <c r="D24" s="22" t="n"/>
      <c r="E24" s="22" t="n"/>
      <c r="F24" s="23" t="n"/>
      <c r="G24" s="22" t="n"/>
      <c r="H24" s="22" t="n"/>
      <c r="I24" s="22" t="n"/>
      <c r="J24" s="22" t="n"/>
      <c r="K24" s="17">
        <f>IF(A24="","",N(D24)-N(E24))</f>
        <v/>
      </c>
      <c r="L24" s="18">
        <f>IF(AND(A24&lt;&gt;"",N(D24)&gt;0),N(E24)/D24,"")</f>
        <v/>
      </c>
      <c r="M24" s="17">
        <f>IF(A24="","",N(H24)-N(I24)-N(G24))</f>
        <v/>
      </c>
      <c r="N24" s="17">
        <f>IF(A24="","",(N(H24)-N(I24))*12)</f>
        <v/>
      </c>
      <c r="O24" s="18">
        <f>IF(AND(A24&lt;&gt;"",N(D24)&gt;0),N24/D24,"")</f>
        <v/>
      </c>
      <c r="P24" s="18">
        <f>IF(AND(A24&lt;&gt;"",N(J24)&gt;0),M24*12/J24,"")</f>
        <v/>
      </c>
      <c r="Q24" s="19">
        <f>IF(A24="","",IF(N(G24)&gt;0,N24/(G24*12),"No debt"))</f>
        <v/>
      </c>
    </row>
    <row r="25">
      <c r="A25" s="20" t="n"/>
      <c r="B25" s="21" t="n"/>
      <c r="C25" s="22" t="n"/>
      <c r="D25" s="22" t="n"/>
      <c r="E25" s="22" t="n"/>
      <c r="F25" s="23" t="n"/>
      <c r="G25" s="22" t="n"/>
      <c r="H25" s="22" t="n"/>
      <c r="I25" s="22" t="n"/>
      <c r="J25" s="22" t="n"/>
      <c r="K25" s="17">
        <f>IF(A25="","",N(D25)-N(E25))</f>
        <v/>
      </c>
      <c r="L25" s="18">
        <f>IF(AND(A25&lt;&gt;"",N(D25)&gt;0),N(E25)/D25,"")</f>
        <v/>
      </c>
      <c r="M25" s="17">
        <f>IF(A25="","",N(H25)-N(I25)-N(G25))</f>
        <v/>
      </c>
      <c r="N25" s="17">
        <f>IF(A25="","",(N(H25)-N(I25))*12)</f>
        <v/>
      </c>
      <c r="O25" s="18">
        <f>IF(AND(A25&lt;&gt;"",N(D25)&gt;0),N25/D25,"")</f>
        <v/>
      </c>
      <c r="P25" s="18">
        <f>IF(AND(A25&lt;&gt;"",N(J25)&gt;0),M25*12/J25,"")</f>
        <v/>
      </c>
      <c r="Q25" s="19">
        <f>IF(A25="","",IF(N(G25)&gt;0,N25/(G25*12),"No debt"))</f>
        <v/>
      </c>
    </row>
    <row r="26">
      <c r="A26" s="20" t="n"/>
      <c r="B26" s="21" t="n"/>
      <c r="C26" s="22" t="n"/>
      <c r="D26" s="22" t="n"/>
      <c r="E26" s="22" t="n"/>
      <c r="F26" s="23" t="n"/>
      <c r="G26" s="22" t="n"/>
      <c r="H26" s="22" t="n"/>
      <c r="I26" s="22" t="n"/>
      <c r="J26" s="22" t="n"/>
      <c r="K26" s="17">
        <f>IF(A26="","",N(D26)-N(E26))</f>
        <v/>
      </c>
      <c r="L26" s="18">
        <f>IF(AND(A26&lt;&gt;"",N(D26)&gt;0),N(E26)/D26,"")</f>
        <v/>
      </c>
      <c r="M26" s="17">
        <f>IF(A26="","",N(H26)-N(I26)-N(G26))</f>
        <v/>
      </c>
      <c r="N26" s="17">
        <f>IF(A26="","",(N(H26)-N(I26))*12)</f>
        <v/>
      </c>
      <c r="O26" s="18">
        <f>IF(AND(A26&lt;&gt;"",N(D26)&gt;0),N26/D26,"")</f>
        <v/>
      </c>
      <c r="P26" s="18">
        <f>IF(AND(A26&lt;&gt;"",N(J26)&gt;0),M26*12/J26,"")</f>
        <v/>
      </c>
      <c r="Q26" s="19">
        <f>IF(A26="","",IF(N(G26)&gt;0,N26/(G26*12),"No debt"))</f>
        <v/>
      </c>
    </row>
    <row r="27">
      <c r="A27" s="20" t="n"/>
      <c r="B27" s="21" t="n"/>
      <c r="C27" s="22" t="n"/>
      <c r="D27" s="22" t="n"/>
      <c r="E27" s="22" t="n"/>
      <c r="F27" s="23" t="n"/>
      <c r="G27" s="22" t="n"/>
      <c r="H27" s="22" t="n"/>
      <c r="I27" s="22" t="n"/>
      <c r="J27" s="22" t="n"/>
      <c r="K27" s="17">
        <f>IF(A27="","",N(D27)-N(E27))</f>
        <v/>
      </c>
      <c r="L27" s="18">
        <f>IF(AND(A27&lt;&gt;"",N(D27)&gt;0),N(E27)/D27,"")</f>
        <v/>
      </c>
      <c r="M27" s="17">
        <f>IF(A27="","",N(H27)-N(I27)-N(G27))</f>
        <v/>
      </c>
      <c r="N27" s="17">
        <f>IF(A27="","",(N(H27)-N(I27))*12)</f>
        <v/>
      </c>
      <c r="O27" s="18">
        <f>IF(AND(A27&lt;&gt;"",N(D27)&gt;0),N27/D27,"")</f>
        <v/>
      </c>
      <c r="P27" s="18">
        <f>IF(AND(A27&lt;&gt;"",N(J27)&gt;0),M27*12/J27,"")</f>
        <v/>
      </c>
      <c r="Q27" s="19">
        <f>IF(A27="","",IF(N(G27)&gt;0,N27/(G27*12),"No debt"))</f>
        <v/>
      </c>
    </row>
    <row r="28">
      <c r="A28" s="20" t="n"/>
      <c r="B28" s="21" t="n"/>
      <c r="C28" s="22" t="n"/>
      <c r="D28" s="22" t="n"/>
      <c r="E28" s="22" t="n"/>
      <c r="F28" s="23" t="n"/>
      <c r="G28" s="22" t="n"/>
      <c r="H28" s="22" t="n"/>
      <c r="I28" s="22" t="n"/>
      <c r="J28" s="22" t="n"/>
      <c r="K28" s="17">
        <f>IF(A28="","",N(D28)-N(E28))</f>
        <v/>
      </c>
      <c r="L28" s="18">
        <f>IF(AND(A28&lt;&gt;"",N(D28)&gt;0),N(E28)/D28,"")</f>
        <v/>
      </c>
      <c r="M28" s="17">
        <f>IF(A28="","",N(H28)-N(I28)-N(G28))</f>
        <v/>
      </c>
      <c r="N28" s="17">
        <f>IF(A28="","",(N(H28)-N(I28))*12)</f>
        <v/>
      </c>
      <c r="O28" s="18">
        <f>IF(AND(A28&lt;&gt;"",N(D28)&gt;0),N28/D28,"")</f>
        <v/>
      </c>
      <c r="P28" s="18">
        <f>IF(AND(A28&lt;&gt;"",N(J28)&gt;0),M28*12/J28,"")</f>
        <v/>
      </c>
      <c r="Q28" s="19">
        <f>IF(A28="","",IF(N(G28)&gt;0,N28/(G28*12),"No debt"))</f>
        <v/>
      </c>
    </row>
  </sheetData>
  <conditionalFormatting sqref="Q4:Q28">
    <cfRule type="expression" priority="1" dxfId="0" stopIfTrue="1">
      <formula>AND(ISNUMBER(Q4),Q4&gt;=1.25)</formula>
    </cfRule>
    <cfRule type="expression" priority="2" dxfId="1" stopIfTrue="1">
      <formula>AND(ISNUMBER(Q4),Q4&gt;=1,Q4&lt;1.25)</formula>
    </cfRule>
    <cfRule type="expression" priority="3" dxfId="2" stopIfTrue="1">
      <formula>AND(ISNUMBER(Q4),Q4&lt;1)</formula>
    </cfRule>
  </conditionalFormatting>
  <conditionalFormatting sqref="M4:M28">
    <cfRule type="expression" priority="4" dxfId="3">
      <formula>AND(ISNUMBER(M4),M4&lt;0)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28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4" customWidth="1" min="4" max="4"/>
    <col width="40" customWidth="1" min="5" max="5"/>
  </cols>
  <sheetData>
    <row r="2">
      <c r="B2" s="24" t="inlineStr">
        <is>
          <t>Portfolio Dashboard</t>
        </is>
      </c>
    </row>
    <row r="3">
      <c r="B3" s="2" t="inlineStr">
        <is>
          <t>Everything here updates from the Properties tab. Educational estimates only; verify with a professional.</t>
        </is>
      </c>
    </row>
    <row r="5">
      <c r="B5" s="3" t="inlineStr">
        <is>
          <t>PORTFOLIO SNAPSHOT</t>
        </is>
      </c>
      <c r="C5" s="4" t="n"/>
      <c r="E5" s="25" t="inlineStr">
        <is>
          <t>Where your monthly rent goes</t>
        </is>
      </c>
    </row>
    <row r="6">
      <c r="B6" s="26" t="inlineStr">
        <is>
          <t>Number of properties</t>
        </is>
      </c>
      <c r="C6" s="27">
        <f>COUNTA(Properties!A4:A28)</f>
        <v/>
      </c>
    </row>
    <row r="7">
      <c r="B7" s="26" t="inlineStr">
        <is>
          <t>Total current value</t>
        </is>
      </c>
      <c r="C7" s="28">
        <f>SUM(Properties!D4:D28)</f>
        <v/>
      </c>
    </row>
    <row r="8">
      <c r="B8" s="26" t="inlineStr">
        <is>
          <t>Total loan balance</t>
        </is>
      </c>
      <c r="C8" s="28">
        <f>SUM(Properties!E4:E28)</f>
        <v/>
      </c>
    </row>
    <row r="9">
      <c r="B9" s="26" t="inlineStr">
        <is>
          <t>Total equity</t>
        </is>
      </c>
      <c r="C9" s="28">
        <f>SUM(Properties!K4:K28)</f>
        <v/>
      </c>
    </row>
    <row r="10">
      <c r="B10" s="26" t="inlineStr">
        <is>
          <t>Portfolio LTV</t>
        </is>
      </c>
      <c r="C10" s="29">
        <f>IF(C7&gt;0,C8/C7,"")</f>
        <v/>
      </c>
    </row>
    <row r="11">
      <c r="B11" s="26" t="inlineStr">
        <is>
          <t>Weighted avg. interest rate</t>
        </is>
      </c>
      <c r="C11" s="30">
        <f>IF(C8&gt;0,SUMPRODUCT(Properties!E4:E28,Properties!F4:F28)/C8,"")</f>
        <v/>
      </c>
    </row>
    <row r="12">
      <c r="B12" s="3" t="inlineStr">
        <is>
          <t>MONTHLY</t>
        </is>
      </c>
      <c r="C12" s="4" t="n"/>
    </row>
    <row r="13">
      <c r="B13" s="26" t="inlineStr">
        <is>
          <t>Total monthly rent</t>
        </is>
      </c>
      <c r="C13" s="28">
        <f>SUM(Properties!H4:H28)</f>
        <v/>
      </c>
    </row>
    <row r="14">
      <c r="B14" s="26" t="inlineStr">
        <is>
          <t>Total monthly operating expenses</t>
        </is>
      </c>
      <c r="C14" s="28">
        <f>SUM(Properties!I4:I28)</f>
        <v/>
      </c>
    </row>
    <row r="15">
      <c r="B15" s="26" t="inlineStr">
        <is>
          <t>Total monthly loan payments (P&amp;I)</t>
        </is>
      </c>
      <c r="C15" s="28">
        <f>SUM(Properties!G4:G28)</f>
        <v/>
      </c>
    </row>
    <row r="16">
      <c r="B16" s="26" t="inlineStr">
        <is>
          <t>Total monthly cash flow</t>
        </is>
      </c>
      <c r="C16" s="28">
        <f>SUM(Properties!M4:M28)</f>
        <v/>
      </c>
    </row>
    <row r="17">
      <c r="B17" s="3" t="inlineStr">
        <is>
          <t>ANNUAL &amp; RETURNS</t>
        </is>
      </c>
      <c r="C17" s="4" t="n"/>
    </row>
    <row r="18">
      <c r="B18" s="26" t="inlineStr">
        <is>
          <t>Annual NOI</t>
        </is>
      </c>
      <c r="C18" s="28">
        <f>SUM(Properties!N4:N28)</f>
        <v/>
      </c>
    </row>
    <row r="19">
      <c r="B19" s="26" t="inlineStr">
        <is>
          <t>Annual cash flow</t>
        </is>
      </c>
      <c r="C19" s="28">
        <f>C16*12</f>
        <v/>
      </c>
    </row>
    <row r="20">
      <c r="B20" s="26" t="inlineStr">
        <is>
          <t>Portfolio DSCR</t>
        </is>
      </c>
      <c r="C20" s="31">
        <f>IF(C15&gt;0,C18/(C15*12),"No debt")</f>
        <v/>
      </c>
    </row>
    <row r="21">
      <c r="B21" s="26" t="inlineStr">
        <is>
          <t>Portfolio cap rate (NOI / value)</t>
        </is>
      </c>
      <c r="C21" s="29">
        <f>IF(C7&gt;0,C18/C7,"")</f>
        <v/>
      </c>
    </row>
    <row r="22">
      <c r="B22" s="26" t="inlineStr">
        <is>
          <t>Total cash invested</t>
        </is>
      </c>
      <c r="C22" s="28">
        <f>SUM(Properties!J4:J28)</f>
        <v/>
      </c>
    </row>
    <row r="23">
      <c r="B23" s="26" t="inlineStr">
        <is>
          <t>Portfolio cash-on-cash</t>
        </is>
      </c>
      <c r="C23" s="29">
        <f>IF(C22&gt;0,C19/C22,"")</f>
        <v/>
      </c>
    </row>
    <row r="24">
      <c r="B24" s="3" t="inlineStr">
        <is>
          <t>DSCR HEALTH CHECK (properties with debt)</t>
        </is>
      </c>
      <c r="C24" s="4" t="n"/>
    </row>
    <row r="25">
      <c r="B25" s="32" t="inlineStr">
        <is>
          <t>Green: 1.25x or higher</t>
        </is>
      </c>
      <c r="C25" s="27">
        <f>COUNTIF(Properties!Q4:Q28,"&gt;=1.25")</f>
        <v/>
      </c>
    </row>
    <row r="26">
      <c r="B26" s="33" t="inlineStr">
        <is>
          <t>Yellow: 1.00x - 1.24x</t>
        </is>
      </c>
      <c r="C26" s="27">
        <f>COUNTIFS(Properties!Q4:Q28,"&gt;=1",Properties!Q4:Q28,"&lt;1.25")</f>
        <v/>
      </c>
      <c r="E26" s="6" t="inlineStr">
        <is>
          <t>Tip: a property in the red usually needs higher rent, lower expenses, or a refinance/paydown. Bring this sheet to your lender conversations.</t>
        </is>
      </c>
    </row>
    <row r="27">
      <c r="B27" s="34" t="inlineStr">
        <is>
          <t>Red: below 1.00x</t>
        </is>
      </c>
      <c r="C27" s="27">
        <f>COUNTIF(Properties!Q4:Q28,"&lt;1")</f>
        <v/>
      </c>
    </row>
    <row r="28"/>
  </sheetData>
  <mergeCells count="1">
    <mergeCell ref="E26:K28"/>
  </mergeCells>
  <conditionalFormatting sqref="C20">
    <cfRule type="expression" priority="1" dxfId="0" stopIfTrue="1">
      <formula>AND(ISNUMBER(C20),C20&gt;=1.25)</formula>
    </cfRule>
    <cfRule type="expression" priority="2" dxfId="1" stopIfTrue="1">
      <formula>AND(ISNUMBER(C20),C20&gt;=1,C20&lt;1.25)</formula>
    </cfRule>
    <cfRule type="expression" priority="3" dxfId="2" stopIfTrue="1">
      <formula>AND(ISNUMBER(C20),C20&lt;1)</formula>
    </cfRule>
  </conditionalFormatting>
  <conditionalFormatting sqref="C16">
    <cfRule type="expression" priority="4" dxfId="3">
      <formula>C16&lt;0</formula>
    </cfRule>
  </conditionalFormatting>
  <conditionalFormatting sqref="C19">
    <cfRule type="expression" priority="5" dxfId="3">
      <formula>C19&lt;0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2026-10-16T04:08:53Z</dcterms:created>
  <dcterms:modified xmlns:dcterms="http://purl.org/dc/terms/" xmlns:xsi="http://www.w3.org/2001/XMLSchema-instance" xsi:type="dcterms:W3CDTF">2026-10-16T04:08:53Z</dcterms:modified>
</cp:coreProperties>
</file>